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<sst xmlns="http://schemas.openxmlformats.org/spreadsheetml/2006/main" count="162" uniqueCount="112">
  <si>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</si>
  <si>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</si>
  <si>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</si>
  <si>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</si>
  <si>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</si>
  <si>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</si>
  <si>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</si>
  <si>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</si>
  <si>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</si>
  <si>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</si>
  <si>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</si>
  <si>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</si>
  <si>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</si>
  <si>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</si>
  <si>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</si>
  <si>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</si>
  <si>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</si>
  <si>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</si>
  <si>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</si>
  <si>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</si>
  <si>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</si>
  <si>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</si>
  <si>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</si>
  <si>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</si>
  <si>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</si>
  <si>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</si>
  <si>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</si>
  <si>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</si>
  <si>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</si>
  <si>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</si>
  <si>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</si>
  <si>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</si>
  <si>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</si>
  <si>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</si>
  <si>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</si>
  <si>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</si>
  <si>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</si>
  <si>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</si>
  <si>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</si>
  <si>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</si>
  <si>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</si>
  <si>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</si>
  <si>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</si>
  <si>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</si>
  <si>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</si>
  <si>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</si>
  <si>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</si>
  <si>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</si>
  <si>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</si>
  <si>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</si>
  <si>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</si>
  <si>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</si>
  <si>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</si>
  <si>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</si>
  <si>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</si>
  <si>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</si>
  <si>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</si>
  <si>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</si>
  <si>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</si>
  <si>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</si>
  <si>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</si>
  <si>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</si>
  <si>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</si>
  <si>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</si>
  <si>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</si>
  <si>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</si>
  <si>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</si>
  <si>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</si>
  <si>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</si>
  <si>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</si>
  <si>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</si>
  <si>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</si>
  <si>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</si>
  <si>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</si>
  <si>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</si>
  <si>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</si>
  <si>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</si>
  <si>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</si>
  <si>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</si>
  <si>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</si>
  <si>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</si>
  <si>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</si>
  <si>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</si>
  <si>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</si>
  <si>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</si>
  <si>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</si>
  <si>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</si>
  <si>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</si>
  <si>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</si>
  <si>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</si>
  <si>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</si>
  <si>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</si>
  <si>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</si>
  <si>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</si>
  <si>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</si>
  <si>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</si>
  <si>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</si>
  <si>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</si>
  <si>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</si>
  <si>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</si>
  <si>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</si>
  <si>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</si>
  <si>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</si>
  <si>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</si>
  <si>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</si>
  <si>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</si>
  <si>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</si>
  <si>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</si>
  <si>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</si>
  <si>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</si>
  <si>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</si>
  <si>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Аналіз використання коштів міського бюджету за 2017 рік станом на 16.01.2017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</si>
</sst>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5926414"/>
        <c:axId val="33575679"/>
      </c:bar3D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3745656"/>
        <c:axId val="35275449"/>
      </c:bar3D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9043586"/>
        <c:axId val="38739091"/>
      </c:bar3D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3107500"/>
        <c:axId val="50858637"/>
      </c:bar3D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5074550"/>
        <c:axId val="25908903"/>
      </c:bar3D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8903"/>
        <c:crosses val="autoZero"/>
        <c:auto val="1"/>
        <c:lblOffset val="100"/>
        <c:tickLblSkip val="2"/>
        <c:noMultiLvlLbl val="0"/>
      </c:catAx>
      <c:valAx>
        <c:axId val="2590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9999594"/>
        <c:axId val="1560891"/>
      </c:bar3D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4048020"/>
        <c:axId val="59323317"/>
      </c:bar3D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4147806"/>
        <c:axId val="40459343"/>
      </c:bar3D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5" sqref="D14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44</v>
      </c>
      <c r="B3" s="130" t="s">
        <v>108</v>
      </c>
      <c r="C3" s="130" t="s">
        <v>99</v>
      </c>
      <c r="D3" s="130" t="s">
        <v>23</v>
      </c>
      <c r="E3" s="130" t="s">
        <v>22</v>
      </c>
      <c r="F3" s="130" t="s">
        <v>109</v>
      </c>
      <c r="G3" s="130" t="s">
        <v>101</v>
      </c>
      <c r="H3" s="130" t="s">
        <v>110</v>
      </c>
      <c r="I3" s="130" t="s">
        <v>100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28</v>
      </c>
      <c r="B6" s="45">
        <f>61978.3-63.5-56.8-48.8+47.1</f>
        <v>61856.299999999996</v>
      </c>
      <c r="C6" s="46">
        <f>625865.1-190.4-316.9+47.1</f>
        <v>625404.8999999999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61856.299999999996</v>
      </c>
      <c r="I6" s="47">
        <f aca="true" t="shared" si="1" ref="I6:I43">C6-D6</f>
        <v>625404.8999999999</v>
      </c>
    </row>
    <row r="7" spans="1:9" s="37" customFormat="1" ht="18.75">
      <c r="A7" s="104" t="s">
        <v>87</v>
      </c>
      <c r="B7" s="97">
        <f>20273.8+47.1</f>
        <v>20320.899999999998</v>
      </c>
      <c r="C7" s="94">
        <f>243287.4+47.1</f>
        <v>243334.5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20320.899999999998</v>
      </c>
      <c r="I7" s="105">
        <f t="shared" si="1"/>
        <v>243334.5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39354.799999999996</v>
      </c>
      <c r="I8" s="44">
        <f t="shared" si="1"/>
        <v>487818.8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29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88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29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29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968.3</v>
      </c>
      <c r="C45" s="46">
        <v>11788</v>
      </c>
      <c r="D45" s="47">
        <f>102.9</f>
        <v>102.9</v>
      </c>
      <c r="E45" s="3">
        <f>D45/D150*100</f>
        <v>1.3582186085188952</v>
      </c>
      <c r="F45" s="3">
        <f>D45/B45*100</f>
        <v>10.626871837240525</v>
      </c>
      <c r="G45" s="3">
        <f aca="true" t="shared" si="4" ref="G45:G76">D45/C45*100</f>
        <v>0.8729216152019003</v>
      </c>
      <c r="H45" s="47">
        <f>B45-D45</f>
        <v>865.4</v>
      </c>
      <c r="I45" s="47">
        <f aca="true" t="shared" si="5" ref="I45:I77">C45-D45</f>
        <v>11685.1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</f>
        <v>102.7</v>
      </c>
      <c r="E46" s="1">
        <f>D46/D45*100</f>
        <v>99.80563654033041</v>
      </c>
      <c r="F46" s="1">
        <f aca="true" t="shared" si="6" ref="F46:F74">D46/B46*100</f>
        <v>12.596590212191833</v>
      </c>
      <c r="G46" s="1">
        <f t="shared" si="4"/>
        <v>0.9753364293379678</v>
      </c>
      <c r="H46" s="44">
        <f aca="true" t="shared" si="7" ref="H46:H74">B46-D46</f>
        <v>712.5999999999999</v>
      </c>
      <c r="I46" s="44">
        <f t="shared" si="5"/>
        <v>10427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29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0.20000000000000284</v>
      </c>
      <c r="E50" s="1">
        <f>D50/D45*100</f>
        <v>0.19436345966958485</v>
      </c>
      <c r="F50" s="1">
        <f t="shared" si="6"/>
        <v>1.4184397163120774</v>
      </c>
      <c r="G50" s="1">
        <f t="shared" si="4"/>
        <v>0.06281407035175983</v>
      </c>
      <c r="H50" s="44">
        <f t="shared" si="7"/>
        <v>13.899999999999991</v>
      </c>
      <c r="I50" s="44">
        <f t="shared" si="5"/>
        <v>318.1999999999993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29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29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</f>
        <v>1885.4</v>
      </c>
      <c r="E90" s="3">
        <f>D90/D150*100</f>
        <v>24.886155145787416</v>
      </c>
      <c r="F90" s="3">
        <f aca="true" t="shared" si="10" ref="F90:F96">D90/B90*100</f>
        <v>13.967063982991206</v>
      </c>
      <c r="G90" s="3">
        <f t="shared" si="8"/>
        <v>1.1935933147632312</v>
      </c>
      <c r="H90" s="47">
        <f aca="true" t="shared" si="11" ref="H90:H96">B90-D90</f>
        <v>11613.5</v>
      </c>
      <c r="I90" s="47">
        <f t="shared" si="9"/>
        <v>156074.6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</f>
        <v>1877.7</v>
      </c>
      <c r="E91" s="1">
        <f>D91/D90*100</f>
        <v>99.59159859976663</v>
      </c>
      <c r="F91" s="1">
        <f t="shared" si="10"/>
        <v>15.132246989990813</v>
      </c>
      <c r="G91" s="1">
        <f t="shared" si="8"/>
        <v>1.2666091947044849</v>
      </c>
      <c r="H91" s="44">
        <f t="shared" si="11"/>
        <v>10530.9</v>
      </c>
      <c r="I91" s="44">
        <f t="shared" si="9"/>
        <v>146368.5</v>
      </c>
    </row>
    <row r="92" spans="1:9" ht="18">
      <c r="A92" s="23" t="s">
        <v>27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7.7000000000000455</v>
      </c>
      <c r="E94" s="1">
        <f>D94/D90*100</f>
        <v>0.4084014002333746</v>
      </c>
      <c r="F94" s="1">
        <f t="shared" si="10"/>
        <v>1.1250730566920009</v>
      </c>
      <c r="G94" s="1">
        <f>D94/C94*100</f>
        <v>0.10855467208030309</v>
      </c>
      <c r="H94" s="44">
        <f t="shared" si="11"/>
        <v>676.6999999999992</v>
      </c>
      <c r="I94" s="44">
        <f>C94-D94</f>
        <v>7085.499999999988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89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/>
      <c r="E102" s="19">
        <f>D102/D150*100</f>
        <v>0</v>
      </c>
      <c r="F102" s="19">
        <f>D102/B102*100</f>
        <v>0</v>
      </c>
      <c r="G102" s="19">
        <f aca="true" t="shared" si="12" ref="G102:G148">D102/C102*100</f>
        <v>0</v>
      </c>
      <c r="H102" s="79">
        <f aca="true" t="shared" si="13" ref="H102:H107">B102-D102</f>
        <v>1148</v>
      </c>
      <c r="I102" s="79">
        <f aca="true" t="shared" si="14" ref="I102:I148">C102-D102</f>
        <v>12999.2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 t="e">
        <f>D103/D102*100</f>
        <v>#DIV/0!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52</v>
      </c>
      <c r="B104" s="74">
        <v>989.2</v>
      </c>
      <c r="C104" s="44">
        <v>10720.8</v>
      </c>
      <c r="D104" s="44"/>
      <c r="E104" s="1" t="e">
        <f>D104/D102*100</f>
        <v>#DIV/0!</v>
      </c>
      <c r="F104" s="1">
        <f aca="true" t="shared" si="15" ref="F104:F148">D104/B104*100</f>
        <v>0</v>
      </c>
      <c r="G104" s="1">
        <f t="shared" si="12"/>
        <v>0</v>
      </c>
      <c r="H104" s="44">
        <f t="shared" si="13"/>
        <v>989.2</v>
      </c>
      <c r="I104" s="44">
        <f t="shared" si="14"/>
        <v>10720.8</v>
      </c>
    </row>
    <row r="105" spans="1:9" ht="54.75" hidden="1" thickBot="1">
      <c r="A105" s="86" t="s">
        <v>85</v>
      </c>
      <c r="B105" s="88"/>
      <c r="C105" s="88"/>
      <c r="D105" s="88"/>
      <c r="E105" s="84" t="e">
        <f>D105/D102*100</f>
        <v>#DIV/0!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</v>
      </c>
      <c r="E106" s="84" t="e">
        <f>D106/D102*100</f>
        <v>#DIV/0!</v>
      </c>
      <c r="F106" s="84">
        <f t="shared" si="15"/>
        <v>0</v>
      </c>
      <c r="G106" s="84">
        <f t="shared" si="12"/>
        <v>0</v>
      </c>
      <c r="H106" s="124">
        <f>B106-D106</f>
        <v>158.79999999999995</v>
      </c>
      <c r="I106" s="124">
        <f t="shared" si="14"/>
        <v>2019.300000000001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5587.799999999999</v>
      </c>
      <c r="E107" s="82">
        <f>D107/D150*100</f>
        <v>73.75562624569369</v>
      </c>
      <c r="F107" s="82">
        <f>D107/B107*100</f>
        <v>19.847409585917354</v>
      </c>
      <c r="G107" s="82">
        <f t="shared" si="12"/>
        <v>1.0514837120510028</v>
      </c>
      <c r="H107" s="81">
        <f t="shared" si="13"/>
        <v>22565.999999999996</v>
      </c>
      <c r="I107" s="81">
        <f t="shared" si="14"/>
        <v>525832.7</v>
      </c>
    </row>
    <row r="108" spans="1:9" ht="37.5">
      <c r="A108" s="28" t="s">
        <v>56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27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84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60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41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47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86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105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104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63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98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106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58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59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90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27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26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47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27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95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5500.8</v>
      </c>
      <c r="C143" s="53">
        <v>67967</v>
      </c>
      <c r="D143" s="76">
        <f>2189.1+2579.7</f>
        <v>4768.799999999999</v>
      </c>
      <c r="E143" s="17">
        <f>D143/D107*100</f>
        <v>85.34306882851928</v>
      </c>
      <c r="F143" s="99">
        <f t="shared" si="17"/>
        <v>86.69284467713786</v>
      </c>
      <c r="G143" s="6">
        <f t="shared" si="12"/>
        <v>7.01634616799329</v>
      </c>
      <c r="H143" s="61">
        <f t="shared" si="16"/>
        <v>732.0000000000009</v>
      </c>
      <c r="I143" s="61">
        <f t="shared" si="14"/>
        <v>63198.2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83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54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94</v>
      </c>
      <c r="B148" s="73">
        <v>2457.1</v>
      </c>
      <c r="C148" s="53">
        <v>29485.2</v>
      </c>
      <c r="D148" s="76">
        <f>819</f>
        <v>819</v>
      </c>
      <c r="E148" s="17">
        <f>D148/D107*100</f>
        <v>14.656931171480728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5587.799999999999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7576.0999999999985</v>
      </c>
      <c r="E150" s="31">
        <v>100</v>
      </c>
      <c r="F150" s="3">
        <f>D150/B150*100</f>
        <v>4.9760625388749755</v>
      </c>
      <c r="G150" s="3">
        <f aca="true" t="shared" si="18" ref="G150:G156">D150/C150*100</f>
        <v>0.411898333133168</v>
      </c>
      <c r="H150" s="47">
        <f aca="true" t="shared" si="19" ref="H150:H156">B150-D150</f>
        <v>144674.79999999996</v>
      </c>
      <c r="I150" s="47">
        <f aca="true" t="shared" si="20" ref="I150:I156">C150-D150</f>
        <v>1831736.9999999998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81761.20000000001</v>
      </c>
      <c r="C151" s="60">
        <f>C8+C20+C34+C52+C60+C91+C115+C119+C46+C139+C131+C103</f>
        <v>975355.5</v>
      </c>
      <c r="D151" s="60">
        <f>D8+D20+D34+D52+D60+D91+D115+D119+D46+D139+D131+D103</f>
        <v>1980.4</v>
      </c>
      <c r="E151" s="6">
        <f>D151/D150*100</f>
        <v>26.140098467549272</v>
      </c>
      <c r="F151" s="6">
        <f aca="true" t="shared" si="21" ref="F151:F156">D151/B151*100</f>
        <v>2.422175799768105</v>
      </c>
      <c r="G151" s="6">
        <f t="shared" si="18"/>
        <v>0.2030439157825019</v>
      </c>
      <c r="H151" s="61">
        <f t="shared" si="19"/>
        <v>79780.80000000002</v>
      </c>
      <c r="I151" s="72">
        <f t="shared" si="20"/>
        <v>973375.1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0</v>
      </c>
      <c r="E154" s="6">
        <f>D154/D150*100</f>
        <v>0</v>
      </c>
      <c r="F154" s="6">
        <f t="shared" si="21"/>
        <v>0</v>
      </c>
      <c r="G154" s="6">
        <f t="shared" si="18"/>
        <v>0</v>
      </c>
      <c r="H154" s="61">
        <f t="shared" si="19"/>
        <v>2538.6</v>
      </c>
      <c r="I154" s="72">
        <f t="shared" si="20"/>
        <v>31203.3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36357.39999999995</v>
      </c>
      <c r="C156" s="78">
        <f>C150-C151-C152-C153-C154-C155</f>
        <v>637363.7999999998</v>
      </c>
      <c r="D156" s="78">
        <f>D150-D151-D152-D153-D154-D155</f>
        <v>5595.699999999999</v>
      </c>
      <c r="E156" s="36">
        <f>D156/D150*100</f>
        <v>73.85990153245073</v>
      </c>
      <c r="F156" s="36">
        <f t="shared" si="21"/>
        <v>15.390814524691002</v>
      </c>
      <c r="G156" s="36">
        <f t="shared" si="18"/>
        <v>0.8779444329910171</v>
      </c>
      <c r="H156" s="127">
        <f t="shared" si="19"/>
        <v>30761.699999999953</v>
      </c>
      <c r="I156" s="127">
        <f t="shared" si="20"/>
        <v>631768.0999999999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7576.0999999999985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7576.0999999999985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2017-01-16T05:57:29Z</dcterms:modified>
  <cp:category/>
  <cp:version/>
  <cp:contentType/>
  <cp:contentStatus/>
</cp:coreProperties>
</file>